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36616" yWindow="65416" windowWidth="29040" windowHeight="15840" activeTab="0"/>
  </bookViews>
  <sheets>
    <sheet name="moins de 50 agents" sheetId="1" r:id="rId1"/>
    <sheet name="plus de 50 agents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<sst xmlns="http://schemas.openxmlformats.org/spreadsheetml/2006/main" count="26" uniqueCount="14">
  <si>
    <t>Option 1 : Minoration retraite (rente)</t>
  </si>
  <si>
    <t>Option 3 Decès / PTIA 100%</t>
  </si>
  <si>
    <t>Option 4 : Décès / PTIA 200%</t>
  </si>
  <si>
    <t>Option 5 : rente éducation</t>
  </si>
  <si>
    <t>Option 6 Régime indemnitaire</t>
  </si>
  <si>
    <t>Collectivité de moins de 50 agents</t>
  </si>
  <si>
    <t>Collectivité de plus de 50 agents</t>
  </si>
  <si>
    <t>TBI :</t>
  </si>
  <si>
    <t>NBI :</t>
  </si>
  <si>
    <r>
      <rPr>
        <b/>
        <sz val="16"/>
        <color theme="1"/>
        <rFont val="Calibri"/>
        <family val="2"/>
        <scheme val="minor"/>
      </rPr>
      <t>RI</t>
    </r>
    <r>
      <rPr>
        <sz val="16"/>
        <color theme="1"/>
        <rFont val="Calibri"/>
        <family val="2"/>
        <scheme val="minor"/>
      </rPr>
      <t xml:space="preserve"> (régime indemnitaire) :</t>
    </r>
  </si>
  <si>
    <t>Option 2 : Minoration retraite (capital)</t>
  </si>
  <si>
    <t>Pour calculer votre cotisation, merci de compléter les cases ci-dessus</t>
  </si>
  <si>
    <t>Coût mensuel</t>
  </si>
  <si>
    <t>Garanties de base (incapacité temporaire de travail + invalidité)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</si>
</sst>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10" fontId="5" fillId="2" borderId="1" xfId="0" applyNumberFormat="1" applyFont="1" applyFill="1" applyBorder="1"/>
    <xf numFmtId="0" fontId="2" fillId="3" borderId="2" xfId="0" applyFont="1" applyFill="1" applyBorder="1" applyAlignment="1">
      <alignment wrapText="1"/>
    </xf>
    <xf numFmtId="10" fontId="2" fillId="3" borderId="3" xfId="0" applyNumberFormat="1" applyFont="1" applyFill="1" applyBorder="1"/>
    <xf numFmtId="0" fontId="5" fillId="2" borderId="4" xfId="0" applyFont="1" applyFill="1" applyBorder="1" applyAlignment="1">
      <alignment wrapText="1"/>
    </xf>
    <xf numFmtId="10" fontId="5" fillId="2" borderId="5" xfId="0" applyNumberFormat="1" applyFont="1" applyFill="1" applyBorder="1"/>
    <xf numFmtId="0" fontId="5" fillId="2" borderId="6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0" fontId="5" fillId="4" borderId="1" xfId="0" applyNumberFormat="1" applyFont="1" applyFill="1" applyBorder="1"/>
    <xf numFmtId="0" fontId="5" fillId="4" borderId="7" xfId="0" applyFont="1" applyFill="1" applyBorder="1" applyAlignment="1">
      <alignment wrapText="1"/>
    </xf>
    <xf numFmtId="164" fontId="2" fillId="3" borderId="8" xfId="0" applyNumberFormat="1" applyFont="1" applyFill="1" applyBorder="1"/>
    <xf numFmtId="164" fontId="5" fillId="2" borderId="9" xfId="0" applyNumberFormat="1" applyFont="1" applyFill="1" applyBorder="1"/>
    <xf numFmtId="164" fontId="5" fillId="4" borderId="10" xfId="0" applyNumberFormat="1" applyFont="1" applyFill="1" applyBorder="1"/>
    <xf numFmtId="164" fontId="5" fillId="2" borderId="10" xfId="0" applyNumberFormat="1" applyFont="1" applyFill="1" applyBorder="1"/>
    <xf numFmtId="0" fontId="8" fillId="3" borderId="11" xfId="0" applyFont="1" applyFill="1" applyBorder="1" applyAlignment="1">
      <alignment horizontal="center"/>
    </xf>
    <xf numFmtId="0" fontId="7" fillId="0" borderId="0" xfId="0" applyFont="1"/>
    <xf numFmtId="0" fontId="3" fillId="5" borderId="12" xfId="0" applyFont="1" applyFill="1" applyBorder="1"/>
    <xf numFmtId="0" fontId="4" fillId="6" borderId="13" xfId="0" applyFont="1" applyFill="1" applyBorder="1"/>
    <xf numFmtId="0" fontId="4" fillId="5" borderId="12" xfId="0" applyFont="1" applyFill="1" applyBorder="1"/>
    <xf numFmtId="0" fontId="0" fillId="6" borderId="13" xfId="0" applyFill="1" applyBorder="1"/>
    <xf numFmtId="10" fontId="5" fillId="4" borderId="14" xfId="0" applyNumberFormat="1" applyFont="1" applyFill="1" applyBorder="1"/>
    <xf numFmtId="0" fontId="9" fillId="6" borderId="13" xfId="0" applyFont="1" applyFill="1" applyBorder="1"/>
    <xf numFmtId="164" fontId="10" fillId="4" borderId="15" xfId="0" applyNumberFormat="1" applyFont="1" applyFill="1" applyBorder="1"/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</xdr:row>
      <xdr:rowOff>76200</xdr:rowOff>
    </xdr:from>
    <xdr:to>
      <xdr:col>5</xdr:col>
      <xdr:colOff>1038225</xdr:colOff>
      <xdr:row>2</xdr:row>
      <xdr:rowOff>466725</xdr:rowOff>
    </xdr:to>
    <xdr:cxnSp macro="">
      <xdr:nvCxnSpPr>
        <xdr:cNvPr id="17" name="Connecteur droit avec flèche 16"/>
        <xdr:cNvCxnSpPr/>
      </xdr:nvCxnSpPr>
      <xdr:spPr>
        <a:xfrm flipH="1" flipV="1">
          <a:off x="5200650" y="609600"/>
          <a:ext cx="2600325" cy="390525"/>
        </a:xfrm>
        <a:prstGeom prst="straightConnector1">
          <a:avLst/>
        </a:prstGeom>
        <a:ln>
          <a:headEnd type="non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2</xdr:row>
      <xdr:rowOff>57150</xdr:rowOff>
    </xdr:from>
    <xdr:to>
      <xdr:col>5</xdr:col>
      <xdr:colOff>1047750</xdr:colOff>
      <xdr:row>2</xdr:row>
      <xdr:rowOff>466725</xdr:rowOff>
    </xdr:to>
    <xdr:cxnSp macro="">
      <xdr:nvCxnSpPr>
        <xdr:cNvPr id="18" name="Connecteur droit avec flèche 17"/>
        <xdr:cNvCxnSpPr/>
      </xdr:nvCxnSpPr>
      <xdr:spPr>
        <a:xfrm flipH="1" flipV="1">
          <a:off x="6638925" y="590550"/>
          <a:ext cx="1171575" cy="409575"/>
        </a:xfrm>
        <a:prstGeom prst="straightConnector1">
          <a:avLst/>
        </a:prstGeom>
        <a:ln>
          <a:headEnd type="non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1019175</xdr:colOff>
      <xdr:row>2</xdr:row>
      <xdr:rowOff>57150</xdr:rowOff>
    </xdr:from>
    <xdr:to>
      <xdr:col>6</xdr:col>
      <xdr:colOff>400050</xdr:colOff>
      <xdr:row>2</xdr:row>
      <xdr:rowOff>466725</xdr:rowOff>
    </xdr:to>
    <xdr:cxnSp macro="">
      <xdr:nvCxnSpPr>
        <xdr:cNvPr id="19" name="Connecteur droit avec flèche 18"/>
        <xdr:cNvCxnSpPr/>
      </xdr:nvCxnSpPr>
      <xdr:spPr>
        <a:xfrm flipV="1">
          <a:off x="7781925" y="590550"/>
          <a:ext cx="1447800" cy="409575"/>
        </a:xfrm>
        <a:prstGeom prst="straightConnector1">
          <a:avLst/>
        </a:prstGeom>
        <a:ln>
          <a:headEnd type="non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2</xdr:row>
      <xdr:rowOff>19050</xdr:rowOff>
    </xdr:from>
    <xdr:to>
      <xdr:col>5</xdr:col>
      <xdr:colOff>1200150</xdr:colOff>
      <xdr:row>2</xdr:row>
      <xdr:rowOff>466725</xdr:rowOff>
    </xdr:to>
    <xdr:cxnSp macro="">
      <xdr:nvCxnSpPr>
        <xdr:cNvPr id="2" name="Connecteur droit avec flèche 1"/>
        <xdr:cNvCxnSpPr/>
      </xdr:nvCxnSpPr>
      <xdr:spPr>
        <a:xfrm flipH="1" flipV="1">
          <a:off x="6867525" y="552450"/>
          <a:ext cx="1314450" cy="447675"/>
        </a:xfrm>
        <a:prstGeom prst="straightConnector1">
          <a:avLst/>
        </a:prstGeom>
        <a:ln>
          <a:headEnd type="non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1190625</xdr:colOff>
      <xdr:row>2</xdr:row>
      <xdr:rowOff>28575</xdr:rowOff>
    </xdr:from>
    <xdr:to>
      <xdr:col>6</xdr:col>
      <xdr:colOff>342900</xdr:colOff>
      <xdr:row>2</xdr:row>
      <xdr:rowOff>476250</xdr:rowOff>
    </xdr:to>
    <xdr:cxnSp macro="">
      <xdr:nvCxnSpPr>
        <xdr:cNvPr id="3" name="Connecteur droit avec flèche 2"/>
        <xdr:cNvCxnSpPr/>
      </xdr:nvCxnSpPr>
      <xdr:spPr>
        <a:xfrm flipV="1">
          <a:off x="8172450" y="561975"/>
          <a:ext cx="1219200" cy="447675"/>
        </a:xfrm>
        <a:prstGeom prst="straightConnector1">
          <a:avLst/>
        </a:prstGeom>
        <a:ln>
          <a:headEnd type="non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857250</xdr:colOff>
      <xdr:row>2</xdr:row>
      <xdr:rowOff>19050</xdr:rowOff>
    </xdr:from>
    <xdr:to>
      <xdr:col>5</xdr:col>
      <xdr:colOff>1200150</xdr:colOff>
      <xdr:row>2</xdr:row>
      <xdr:rowOff>476250</xdr:rowOff>
    </xdr:to>
    <xdr:cxnSp macro="">
      <xdr:nvCxnSpPr>
        <xdr:cNvPr id="4" name="Connecteur droit avec flèche 3"/>
        <xdr:cNvCxnSpPr/>
      </xdr:nvCxnSpPr>
      <xdr:spPr>
        <a:xfrm flipH="1" flipV="1">
          <a:off x="5353050" y="552450"/>
          <a:ext cx="2828925" cy="457200"/>
        </a:xfrm>
        <a:prstGeom prst="straightConnector1">
          <a:avLst/>
        </a:prstGeom>
        <a:ln>
          <a:headEnd type="non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75B9-C70D-4624-AAD3-86864D343534}">
  <dimension ref="A1:I14"/>
  <sheetViews>
    <sheetView tabSelected="1" zoomScale="115" zoomScaleNormal="115" workbookViewId="0" topLeftCell="A1">
      <selection activeCell="G14" sqref="G14"/>
    </sheetView>
  </sheetViews>
  <sheetFormatPr defaultColWidth="11.421875" defaultRowHeight="15"/>
  <cols>
    <col min="1" max="1" width="54.8515625" style="0" bestFit="1" customWidth="1"/>
    <col min="3" max="3" width="12.8515625" style="0" bestFit="1" customWidth="1"/>
    <col min="5" max="5" width="10.8515625" style="0" customWidth="1"/>
    <col min="6" max="6" width="31.00390625" style="0" bestFit="1" customWidth="1"/>
  </cols>
  <sheetData>
    <row r="1" spans="1:7" ht="21.6" thickBot="1">
      <c r="A1" s="24" t="s">
        <v>5</v>
      </c>
      <c r="B1" s="25"/>
      <c r="C1" s="25"/>
      <c r="D1" s="25"/>
      <c r="E1" s="25"/>
      <c r="F1" s="25"/>
      <c r="G1" s="26"/>
    </row>
    <row r="2" spans="2:7" ht="21.6" thickBot="1">
      <c r="B2" s="17" t="s">
        <v>7</v>
      </c>
      <c r="C2" s="22">
        <v>1500</v>
      </c>
      <c r="D2" s="17" t="s">
        <v>8</v>
      </c>
      <c r="E2" s="18">
        <v>0</v>
      </c>
      <c r="F2" s="19" t="s">
        <v>9</v>
      </c>
      <c r="G2" s="20">
        <v>300</v>
      </c>
    </row>
    <row r="3" ht="37.2" customHeight="1"/>
    <row r="4" spans="3:9" ht="15" thickBot="1">
      <c r="C4" s="15" t="s">
        <v>12</v>
      </c>
      <c r="F4" s="27" t="s">
        <v>11</v>
      </c>
      <c r="G4" s="27"/>
      <c r="H4" s="27"/>
      <c r="I4" s="27"/>
    </row>
    <row r="5" spans="1:3" ht="23.4" customHeight="1" thickBot="1">
      <c r="A5" s="3" t="s">
        <v>13</v>
      </c>
      <c r="B5" s="4">
        <v>0.0164</v>
      </c>
      <c r="C5" s="11">
        <f>(C2+E2)*B5</f>
        <v>24.6</v>
      </c>
    </row>
    <row r="6" spans="1:3" ht="15">
      <c r="A6" s="5" t="s">
        <v>0</v>
      </c>
      <c r="B6" s="6">
        <v>0.0063</v>
      </c>
      <c r="C6" s="12">
        <f>(C2+E2)*B6</f>
        <v>9.45</v>
      </c>
    </row>
    <row r="7" spans="1:3" ht="15">
      <c r="A7" s="8" t="s">
        <v>10</v>
      </c>
      <c r="B7" s="9">
        <v>0.0016</v>
      </c>
      <c r="C7" s="13">
        <f>(C2+E2)*B7</f>
        <v>2.4</v>
      </c>
    </row>
    <row r="8" spans="1:3" ht="15">
      <c r="A8" s="7" t="s">
        <v>1</v>
      </c>
      <c r="B8" s="2">
        <v>0.0031</v>
      </c>
      <c r="C8" s="14">
        <f>(C2+E2)*B8</f>
        <v>4.6499999999999995</v>
      </c>
    </row>
    <row r="9" spans="1:3" ht="15">
      <c r="A9" s="8" t="s">
        <v>2</v>
      </c>
      <c r="B9" s="9">
        <v>0.006</v>
      </c>
      <c r="C9" s="13">
        <f>(C2+E2)*B9</f>
        <v>9</v>
      </c>
    </row>
    <row r="10" spans="1:3" ht="15">
      <c r="A10" s="7" t="s">
        <v>3</v>
      </c>
      <c r="B10" s="2">
        <v>0.0014</v>
      </c>
      <c r="C10" s="14">
        <f>(C2+E2)*B10</f>
        <v>2.1</v>
      </c>
    </row>
    <row r="11" spans="1:4" ht="15" thickBot="1">
      <c r="A11" s="10" t="s">
        <v>4</v>
      </c>
      <c r="B11" s="21">
        <v>0.0006</v>
      </c>
      <c r="C11" s="23">
        <f>(C2+E2+G2)*(B5+B11)-C5</f>
        <v>6</v>
      </c>
      <c r="D11" s="16"/>
    </row>
    <row r="12" ht="15">
      <c r="A12" s="1"/>
    </row>
    <row r="13" ht="15">
      <c r="A13" s="1"/>
    </row>
    <row r="14" ht="15">
      <c r="A14" s="1"/>
    </row>
  </sheetData>
  <mergeCells count="2">
    <mergeCell ref="A1:G1"/>
    <mergeCell ref="F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996E-D42B-458B-8E6A-B518A1C2C238}">
  <dimension ref="A1:I11"/>
  <sheetViews>
    <sheetView zoomScale="115" zoomScaleNormal="115" workbookViewId="0" topLeftCell="A1">
      <selection activeCell="C17" sqref="C17"/>
    </sheetView>
  </sheetViews>
  <sheetFormatPr defaultColWidth="11.421875" defaultRowHeight="15"/>
  <cols>
    <col min="1" max="1" width="56.00390625" style="0" bestFit="1" customWidth="1"/>
    <col min="3" max="3" width="14.421875" style="0" customWidth="1"/>
    <col min="6" max="6" width="31.00390625" style="0" bestFit="1" customWidth="1"/>
  </cols>
  <sheetData>
    <row r="1" spans="1:7" ht="21.6" thickBot="1">
      <c r="A1" s="24" t="s">
        <v>6</v>
      </c>
      <c r="B1" s="25"/>
      <c r="C1" s="25"/>
      <c r="D1" s="25"/>
      <c r="E1" s="25"/>
      <c r="F1" s="25"/>
      <c r="G1" s="26"/>
    </row>
    <row r="2" spans="2:7" ht="21.6" thickBot="1">
      <c r="B2" s="17" t="s">
        <v>7</v>
      </c>
      <c r="C2" s="18">
        <v>1500</v>
      </c>
      <c r="D2" s="17" t="s">
        <v>8</v>
      </c>
      <c r="E2" s="18">
        <v>0</v>
      </c>
      <c r="F2" s="19" t="s">
        <v>9</v>
      </c>
      <c r="G2" s="20">
        <v>500</v>
      </c>
    </row>
    <row r="3" ht="38.4" customHeight="1"/>
    <row r="4" spans="3:9" ht="15" thickBot="1">
      <c r="C4" s="15" t="s">
        <v>12</v>
      </c>
      <c r="F4" s="27" t="s">
        <v>11</v>
      </c>
      <c r="G4" s="27"/>
      <c r="H4" s="27"/>
      <c r="I4" s="27"/>
    </row>
    <row r="5" spans="1:3" ht="24" customHeight="1" thickBot="1">
      <c r="A5" s="3" t="s">
        <v>13</v>
      </c>
      <c r="B5" s="4">
        <v>0.0133</v>
      </c>
      <c r="C5" s="11">
        <f>(C2+E2)*B5</f>
        <v>19.95</v>
      </c>
    </row>
    <row r="6" spans="1:3" ht="15">
      <c r="A6" s="5" t="s">
        <v>0</v>
      </c>
      <c r="B6" s="6">
        <v>0.0059</v>
      </c>
      <c r="C6" s="12">
        <f>(C2+E2)*B6</f>
        <v>8.85</v>
      </c>
    </row>
    <row r="7" spans="1:3" ht="15">
      <c r="A7" s="8" t="s">
        <v>10</v>
      </c>
      <c r="B7" s="9">
        <v>0.0015</v>
      </c>
      <c r="C7" s="13">
        <f>(C2+E2)*B7</f>
        <v>2.25</v>
      </c>
    </row>
    <row r="8" spans="1:3" ht="15">
      <c r="A8" s="7" t="s">
        <v>1</v>
      </c>
      <c r="B8" s="2">
        <v>0.003</v>
      </c>
      <c r="C8" s="14">
        <f>(C2+E2)*B8</f>
        <v>4.5</v>
      </c>
    </row>
    <row r="9" spans="1:3" ht="15">
      <c r="A9" s="8" t="s">
        <v>2</v>
      </c>
      <c r="B9" s="9">
        <v>0.0059</v>
      </c>
      <c r="C9" s="13">
        <f>(C2+E2)*B9</f>
        <v>8.85</v>
      </c>
    </row>
    <row r="10" spans="1:3" ht="15">
      <c r="A10" s="7" t="s">
        <v>3</v>
      </c>
      <c r="B10" s="2">
        <v>0.0015</v>
      </c>
      <c r="C10" s="14">
        <f>(C2+E2)*B10</f>
        <v>2.25</v>
      </c>
    </row>
    <row r="11" spans="1:4" ht="15" thickBot="1">
      <c r="A11" s="10" t="s">
        <v>4</v>
      </c>
      <c r="B11" s="21">
        <v>0.0006</v>
      </c>
      <c r="C11" s="23">
        <f>(C2+E2+G2)*(B5+B11)-C5</f>
        <v>7.849999999999998</v>
      </c>
      <c r="D11" s="16"/>
    </row>
  </sheetData>
  <mergeCells count="2">
    <mergeCell ref="A1:G1"/>
    <mergeCell ref="F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ROBERT</dc:creator>
  <cp:keywords/>
  <dc:description/>
  <cp:lastModifiedBy>Vincent ROBERT</cp:lastModifiedBy>
  <dcterms:created xsi:type="dcterms:W3CDTF">2019-09-13T12:07:56Z</dcterms:created>
  <dcterms:modified xsi:type="dcterms:W3CDTF">2021-07-19T13:10:46Z</dcterms:modified>
  <cp:category/>
  <cp:version/>
  <cp:contentType/>
  <cp:contentStatus/>
</cp:coreProperties>
</file>